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Bareilly Sitapur - Median Soil Works 17022026/"/>
    </mc:Choice>
  </mc:AlternateContent>
  <xr:revisionPtr revIDLastSave="33" documentId="8_{60685702-4D75-4921-86AA-A4E30144A2C1}" xr6:coauthVersionLast="47" xr6:coauthVersionMax="47" xr10:uidLastSave="{A06AA92E-1192-4D9F-AC15-3C9D6EC9DE64}"/>
  <bookViews>
    <workbookView xWindow="-118" yWindow="-118" windowWidth="25370" windowHeight="13667" xr2:uid="{00000000-000D-0000-FFFF-FFFF00000000}"/>
  </bookViews>
  <sheets>
    <sheet name="BOQ " sheetId="3" r:id="rId1"/>
    <sheet name="MB" sheetId="1" r:id="rId2"/>
  </sheets>
  <definedNames>
    <definedName name="_xlnm._FilterDatabase" localSheetId="1" hidden="1">MB!$A$3:$G$3</definedName>
    <definedName name="_xlnm.Print_Area" localSheetId="0">'BOQ '!$A$1:$G$16</definedName>
    <definedName name="_xlnm.Print_Area" localSheetId="1">MB!$A$1:$G$74</definedName>
    <definedName name="_xlnm.Print_Titles" localSheetId="1">MB!$1:$3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 l="1"/>
  <c r="F7" i="3"/>
  <c r="F6" i="3"/>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11" i="1"/>
  <c r="D5" i="1" l="1"/>
  <c r="D6" i="1"/>
  <c r="D7" i="1"/>
  <c r="D8" i="1"/>
  <c r="D9" i="1"/>
  <c r="D10" i="1"/>
  <c r="D4" i="1"/>
  <c r="D74" i="1" l="1"/>
  <c r="D5" i="3" s="1"/>
  <c r="F5" i="3" s="1"/>
</calcChain>
</file>

<file path=xl/sharedStrings.xml><?xml version="1.0" encoding="utf-8"?>
<sst xmlns="http://schemas.openxmlformats.org/spreadsheetml/2006/main" count="97" uniqueCount="29">
  <si>
    <t>Sno.</t>
  </si>
  <si>
    <t xml:space="preserve">Chainage </t>
  </si>
  <si>
    <t>From</t>
  </si>
  <si>
    <t>To</t>
  </si>
  <si>
    <t xml:space="preserve">Excess Soil </t>
  </si>
  <si>
    <t>Length(M)</t>
  </si>
  <si>
    <t>Remarks</t>
  </si>
  <si>
    <t>Total&gt;&gt;&gt;&gt;</t>
  </si>
  <si>
    <t>NHIT SOUTHERN PROJECTS PRIVATE LIMITED</t>
  </si>
  <si>
    <t>S.No</t>
  </si>
  <si>
    <t xml:space="preserve">Description of work </t>
  </si>
  <si>
    <t xml:space="preserve">Unit </t>
  </si>
  <si>
    <t xml:space="preserve">Quantity </t>
  </si>
  <si>
    <t xml:space="preserve">Remarks </t>
  </si>
  <si>
    <t>Amount (Rs.)</t>
  </si>
  <si>
    <t>GST - 18%</t>
  </si>
  <si>
    <t>Total Amount incl.GST (Rs.)</t>
  </si>
  <si>
    <r>
      <rPr>
        <b/>
        <sz val="10"/>
        <color theme="1"/>
        <rFont val="Poppins"/>
      </rPr>
      <t>Removal and disposal of excess soil from median</t>
    </r>
    <r>
      <rPr>
        <sz val="10"/>
        <color theme="1"/>
        <rFont val="Poppins"/>
      </rPr>
      <t xml:space="preserve">
Providing and removing excess earth/soil from the median of 1.50 m width by a combination of mechanical means using JCB and manual labour, including loosening, excavation, lifting, loading, transportation within project stretch, unloading, spreading or stacking at approved disposal locations,  trimming, dressing of median, traffic safety arrangements, tools  , and all incidental works complete as per directions of the Engineer-in-Charge.</t>
    </r>
  </si>
  <si>
    <t>Rm.</t>
  </si>
  <si>
    <t>BOQ – Excess Soil Removal from 1.20 m Median</t>
  </si>
  <si>
    <t>Project:- Tolling, Operation, Maintenance &amp; Transfer of Four lane Bareilly -Sitapur NH-30 project from km-342.000 to Km. 419.590 in the state of Uttar Pradesh.</t>
  </si>
  <si>
    <t xml:space="preserve">Width </t>
  </si>
  <si>
    <t>Location</t>
  </si>
  <si>
    <t>Median</t>
  </si>
  <si>
    <t>Separator LHS</t>
  </si>
  <si>
    <t>Separator RHS</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</si>
  <si>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</si>
  <si>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</si>
  <si>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t>Rate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</si>
</sst>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
    <numFmt numFmtId="166" formatCode="_(* #,##0.00_);_(* \(#,##0.00\);_(* &quot;-&quot;??_);_(@_)"/>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Poppins"/>
    </font>
    <font>
      <b/>
      <i/>
      <sz val="10"/>
      <color theme="1"/>
      <name val="Poppins"/>
    </font>
    <font>
      <b/>
      <i/>
      <sz val="10"/>
      <name val="Poppins"/>
    </font>
    <font>
      <b/>
      <sz val="10"/>
      <color theme="1"/>
      <name val="Poppins"/>
    </font>
    <font>
      <sz val="10"/>
      <color theme="1"/>
      <name val="Poppins"/>
    </font>
    <font>
      <sz val="11"/>
      <color indexed="8"/>
      <name val="Calibri"/>
      <family val="2"/>
    </font>
    <font>
      <b/>
      <sz val="11"/>
      <color theme="1"/>
      <name val="Poppins"/>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EBFFF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43" fontId="2" fillId="0" borderId="0" applyFont="0" applyFill="0" applyBorder="0" applyAlignment="0" applyProtection="0"/>
    <xf numFmtId="0" fontId="8" fillId="0" borderId="0"/>
  </cellStyleXfs>
  <cellXfs count="72">
    <xf numFmtId="0" fontId="0" fillId="0" borderId="0" xfId="0"/>
    <xf numFmtId="0" fontId="0" fillId="0" borderId="0" xfId="0" applyAlignment="1">
      <alignment horizontal="center"/>
    </xf>
    <xf numFmtId="43" fontId="6" fillId="3" borderId="1" xfId="0" applyNumberFormat="1" applyFont="1" applyFill="1" applyBorder="1"/>
    <xf numFmtId="0" fontId="0" fillId="2" borderId="0" xfId="0" applyFill="1"/>
    <xf numFmtId="0" fontId="7" fillId="3" borderId="22" xfId="0" applyFont="1" applyFill="1" applyBorder="1"/>
    <xf numFmtId="43" fontId="6" fillId="3" borderId="7" xfId="0" applyNumberFormat="1" applyFont="1" applyFill="1" applyBorder="1"/>
    <xf numFmtId="0" fontId="7" fillId="3" borderId="8" xfId="0" applyFont="1" applyFill="1" applyBorder="1"/>
    <xf numFmtId="43" fontId="6" fillId="3" borderId="2" xfId="0" applyNumberFormat="1" applyFont="1" applyFill="1" applyBorder="1"/>
    <xf numFmtId="0" fontId="7" fillId="3" borderId="20" xfId="0" applyFont="1" applyFill="1" applyBorder="1"/>
    <xf numFmtId="0" fontId="7" fillId="0" borderId="12" xfId="0" applyFont="1" applyBorder="1" applyAlignment="1">
      <alignment horizontal="center" vertical="center"/>
    </xf>
    <xf numFmtId="0" fontId="7" fillId="0" borderId="13" xfId="0" applyFont="1" applyBorder="1" applyAlignment="1">
      <alignment vertical="center" wrapText="1"/>
    </xf>
    <xf numFmtId="0" fontId="7" fillId="0" borderId="13" xfId="0" applyFont="1" applyBorder="1" applyAlignment="1">
      <alignment horizontal="center" vertical="center"/>
    </xf>
    <xf numFmtId="2" fontId="7" fillId="0" borderId="13" xfId="0" applyNumberFormat="1" applyFont="1" applyBorder="1" applyAlignment="1">
      <alignment horizontal="center" vertical="center"/>
    </xf>
    <xf numFmtId="2" fontId="7" fillId="2" borderId="13" xfId="0" applyNumberFormat="1" applyFont="1" applyFill="1" applyBorder="1" applyAlignment="1">
      <alignment horizontal="center" vertical="center"/>
    </xf>
    <xf numFmtId="43" fontId="7" fillId="0" borderId="13" xfId="1" applyFont="1" applyBorder="1" applyAlignment="1">
      <alignment horizontal="center" vertical="center"/>
    </xf>
    <xf numFmtId="0" fontId="7" fillId="0" borderId="14" xfId="0" applyFont="1" applyBorder="1" applyAlignment="1">
      <alignment horizontal="center" vertical="center"/>
    </xf>
    <xf numFmtId="0" fontId="0" fillId="2" borderId="1" xfId="0" applyFill="1" applyBorder="1" applyAlignment="1">
      <alignment horizontal="center"/>
    </xf>
    <xf numFmtId="164" fontId="3" fillId="2" borderId="1" xfId="0" applyNumberFormat="1" applyFont="1" applyFill="1" applyBorder="1"/>
    <xf numFmtId="2" fontId="3" fillId="2" borderId="1" xfId="0" applyNumberFormat="1" applyFont="1" applyFill="1" applyBorder="1" applyAlignment="1">
      <alignment horizontal="center"/>
    </xf>
    <xf numFmtId="0" fontId="3" fillId="2" borderId="1" xfId="0" applyFont="1" applyFill="1" applyBorder="1" applyAlignment="1">
      <alignment horizontal="center"/>
    </xf>
    <xf numFmtId="0" fontId="0" fillId="2" borderId="1" xfId="0" applyFill="1" applyBorder="1"/>
    <xf numFmtId="2" fontId="0" fillId="0" borderId="0" xfId="0" applyNumberFormat="1"/>
    <xf numFmtId="0" fontId="0" fillId="2" borderId="0" xfId="0" applyFill="1" applyAlignment="1">
      <alignment horizontal="center"/>
    </xf>
    <xf numFmtId="0" fontId="0" fillId="2" borderId="2" xfId="0" applyFill="1" applyBorder="1" applyAlignment="1">
      <alignment horizontal="center"/>
    </xf>
    <xf numFmtId="164" fontId="3" fillId="2" borderId="2" xfId="0" applyNumberFormat="1" applyFont="1" applyFill="1" applyBorder="1" applyAlignment="1">
      <alignment horizontal="center"/>
    </xf>
    <xf numFmtId="2" fontId="3" fillId="2" borderId="2" xfId="0" applyNumberFormat="1" applyFont="1" applyFill="1" applyBorder="1" applyAlignment="1">
      <alignment horizontal="center"/>
    </xf>
    <xf numFmtId="0" fontId="3" fillId="2" borderId="2" xfId="0" applyFont="1" applyFill="1" applyBorder="1" applyAlignment="1">
      <alignment horizontal="center"/>
    </xf>
    <xf numFmtId="0" fontId="0" fillId="2" borderId="2" xfId="0" applyFill="1" applyBorder="1"/>
    <xf numFmtId="164" fontId="3" fillId="2" borderId="1" xfId="0" applyNumberFormat="1" applyFont="1" applyFill="1" applyBorder="1" applyAlignment="1">
      <alignment horizontal="center"/>
    </xf>
    <xf numFmtId="164" fontId="3" fillId="2" borderId="9" xfId="0" applyNumberFormat="1" applyFont="1" applyFill="1" applyBorder="1"/>
    <xf numFmtId="2" fontId="3" fillId="2" borderId="9" xfId="0" applyNumberFormat="1" applyFont="1" applyFill="1" applyBorder="1" applyAlignment="1">
      <alignment horizontal="center"/>
    </xf>
    <xf numFmtId="0" fontId="1" fillId="5" borderId="7" xfId="0" applyFont="1" applyFill="1" applyBorder="1" applyAlignment="1">
      <alignment horizontal="center"/>
    </xf>
    <xf numFmtId="0" fontId="1" fillId="5" borderId="3" xfId="0" applyFont="1" applyFill="1" applyBorder="1" applyAlignment="1">
      <alignment vertical="center"/>
    </xf>
    <xf numFmtId="0" fontId="1" fillId="5" borderId="6" xfId="0" applyFont="1" applyFill="1" applyBorder="1" applyAlignment="1">
      <alignment vertical="center"/>
    </xf>
    <xf numFmtId="0" fontId="1" fillId="5" borderId="4" xfId="0" applyFont="1" applyFill="1" applyBorder="1" applyAlignment="1">
      <alignment vertical="center"/>
    </xf>
    <xf numFmtId="0" fontId="1" fillId="5" borderId="7" xfId="0" applyFont="1" applyFill="1" applyBorder="1" applyAlignment="1">
      <alignment vertical="center"/>
    </xf>
    <xf numFmtId="0" fontId="1" fillId="5" borderId="17" xfId="0" applyFont="1" applyFill="1" applyBorder="1" applyAlignment="1">
      <alignment vertical="center"/>
    </xf>
    <xf numFmtId="0" fontId="1" fillId="5" borderId="23" xfId="0" applyFont="1" applyFill="1" applyBorder="1" applyAlignment="1">
      <alignment vertical="center"/>
    </xf>
    <xf numFmtId="0" fontId="1" fillId="5" borderId="4" xfId="0" applyFont="1" applyFill="1" applyBorder="1" applyAlignment="1">
      <alignment vertical="center" wrapText="1"/>
    </xf>
    <xf numFmtId="0" fontId="1" fillId="5" borderId="7" xfId="0" applyFont="1" applyFill="1" applyBorder="1" applyAlignment="1">
      <alignment vertical="center" wrapText="1"/>
    </xf>
    <xf numFmtId="0" fontId="1" fillId="5" borderId="5" xfId="0" applyFont="1" applyFill="1" applyBorder="1" applyAlignment="1">
      <alignment vertical="center" wrapText="1"/>
    </xf>
    <xf numFmtId="0" fontId="1" fillId="5" borderId="8" xfId="0" applyFont="1" applyFill="1" applyBorder="1" applyAlignment="1">
      <alignment vertical="center" wrapText="1"/>
    </xf>
    <xf numFmtId="0" fontId="1" fillId="0" borderId="10" xfId="0" applyFont="1" applyBorder="1"/>
    <xf numFmtId="0" fontId="1" fillId="0" borderId="11" xfId="0" applyFont="1" applyBorder="1"/>
    <xf numFmtId="2" fontId="1" fillId="0" borderId="11" xfId="0" applyNumberFormat="1" applyFont="1" applyBorder="1"/>
    <xf numFmtId="0" fontId="9" fillId="0" borderId="0" xfId="0" applyFont="1" applyAlignment="1">
      <alignment horizontal="left" vertical="center"/>
    </xf>
    <xf numFmtId="0" fontId="9" fillId="0" borderId="0" xfId="0" applyFont="1" applyAlignment="1">
      <alignment horizontal="center" vertical="center"/>
    </xf>
    <xf numFmtId="0" fontId="3" fillId="0" borderId="0" xfId="0" applyFont="1"/>
    <xf numFmtId="166" fontId="3" fillId="0" borderId="0" xfId="0" applyNumberFormat="1" applyFont="1"/>
    <xf numFmtId="0" fontId="9" fillId="0" borderId="0" xfId="0" applyFont="1" applyAlignment="1">
      <alignment horizontal="left" vertical="center"/>
    </xf>
    <xf numFmtId="0" fontId="9" fillId="0" borderId="0" xfId="0" applyFont="1" applyAlignment="1">
      <alignment horizontal="left" vertical="center" wrapText="1"/>
    </xf>
    <xf numFmtId="0" fontId="6" fillId="3" borderId="6" xfId="0" applyFont="1" applyFill="1" applyBorder="1" applyAlignment="1">
      <alignment horizontal="right" vertical="center"/>
    </xf>
    <xf numFmtId="0" fontId="6" fillId="3" borderId="7" xfId="0" applyFont="1" applyFill="1" applyBorder="1" applyAlignment="1">
      <alignment horizontal="right" vertical="center"/>
    </xf>
    <xf numFmtId="0" fontId="6" fillId="3" borderId="19" xfId="0" applyFont="1" applyFill="1" applyBorder="1" applyAlignment="1">
      <alignment horizontal="right" vertical="center"/>
    </xf>
    <xf numFmtId="0" fontId="6" fillId="3" borderId="2" xfId="0" applyFont="1" applyFill="1" applyBorder="1" applyAlignment="1">
      <alignment horizontal="right" vertical="center"/>
    </xf>
    <xf numFmtId="0" fontId="6" fillId="3" borderId="21" xfId="0" applyFont="1" applyFill="1" applyBorder="1" applyAlignment="1">
      <alignment horizontal="right" vertical="center"/>
    </xf>
    <xf numFmtId="0" fontId="6" fillId="3" borderId="1" xfId="0" applyFont="1" applyFill="1" applyBorder="1" applyAlignment="1">
      <alignment horizontal="right" vertical="center"/>
    </xf>
    <xf numFmtId="0" fontId="1" fillId="0" borderId="0" xfId="0" applyFont="1" applyAlignment="1">
      <alignment horizontal="center"/>
    </xf>
    <xf numFmtId="0" fontId="1" fillId="5" borderId="4" xfId="0" applyFont="1" applyFill="1" applyBorder="1" applyAlignment="1">
      <alignment horizont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xf>
  </cellXfs>
  <cellStyles count="3">
    <cellStyle name="Comma 2 2" xfId="1" xr:uid="{2D0A8EF2-B039-4175-8849-2865A0308FC8}"/>
    <cellStyle name="Excel Built-in Normal" xfId="2" xr:uid="{61F234B6-A1B1-435D-868A-18E8D6E5152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8B74D-7876-4972-B7C8-A506F617A853}">
  <sheetPr>
    <pageSetUpPr fitToPage="1"/>
  </sheetPr>
  <dimension ref="A1:G15"/>
  <sheetViews>
    <sheetView tabSelected="1" view="pageBreakPreview" zoomScaleNormal="100" zoomScaleSheetLayoutView="100" workbookViewId="0">
      <selection sqref="A1:G1"/>
    </sheetView>
  </sheetViews>
  <sheetFormatPr defaultRowHeight="15.05" x14ac:dyDescent="0.3"/>
  <cols>
    <col min="1" max="1" width="6.44140625" customWidth="1"/>
    <col min="2" max="2" width="58.44140625" customWidth="1"/>
    <col min="4" max="4" width="10.21875" bestFit="1" customWidth="1"/>
    <col min="6" max="6" width="15.6640625" bestFit="1" customWidth="1"/>
    <col min="7" max="7" width="23.21875" customWidth="1"/>
  </cols>
  <sheetData>
    <row r="1" spans="1:7" ht="19.649999999999999" thickBot="1" x14ac:dyDescent="0.35">
      <c r="A1" s="59" t="s">
        <v>8</v>
      </c>
      <c r="B1" s="60"/>
      <c r="C1" s="60"/>
      <c r="D1" s="60"/>
      <c r="E1" s="60"/>
      <c r="F1" s="60"/>
      <c r="G1" s="61"/>
    </row>
    <row r="2" spans="1:7" ht="40.75" customHeight="1" thickBot="1" x14ac:dyDescent="0.35">
      <c r="A2" s="62" t="s">
        <v>20</v>
      </c>
      <c r="B2" s="63"/>
      <c r="C2" s="63"/>
      <c r="D2" s="63"/>
      <c r="E2" s="63"/>
      <c r="F2" s="63"/>
      <c r="G2" s="64"/>
    </row>
    <row r="3" spans="1:7" ht="19.649999999999999" thickBot="1" x14ac:dyDescent="0.35">
      <c r="A3" s="65" t="s">
        <v>19</v>
      </c>
      <c r="B3" s="66"/>
      <c r="C3" s="66"/>
      <c r="D3" s="66"/>
      <c r="E3" s="66"/>
      <c r="F3" s="66"/>
      <c r="G3" s="67"/>
    </row>
    <row r="4" spans="1:7" ht="19.649999999999999" thickBot="1" x14ac:dyDescent="0.35">
      <c r="A4" s="68" t="s">
        <v>9</v>
      </c>
      <c r="B4" s="69" t="s">
        <v>10</v>
      </c>
      <c r="C4" s="69" t="s">
        <v>11</v>
      </c>
      <c r="D4" s="69" t="s">
        <v>12</v>
      </c>
      <c r="E4" s="69" t="s">
        <v>28</v>
      </c>
      <c r="F4" s="70" t="s">
        <v>14</v>
      </c>
      <c r="G4" s="71" t="s">
        <v>13</v>
      </c>
    </row>
    <row r="5" spans="1:7" ht="178.85" thickBot="1" x14ac:dyDescent="0.35">
      <c r="A5" s="9">
        <v>1</v>
      </c>
      <c r="B5" s="10" t="s">
        <v>17</v>
      </c>
      <c r="C5" s="11" t="s">
        <v>18</v>
      </c>
      <c r="D5" s="12">
        <f>MB!D74</f>
        <v>19150.000000000204</v>
      </c>
      <c r="E5" s="13"/>
      <c r="F5" s="14">
        <f>E5*D5</f>
        <v>0</v>
      </c>
      <c r="G5" s="15"/>
    </row>
    <row r="6" spans="1:7" ht="19.8" x14ac:dyDescent="0.7">
      <c r="A6" s="53" t="s">
        <v>14</v>
      </c>
      <c r="B6" s="54"/>
      <c r="C6" s="54"/>
      <c r="D6" s="54"/>
      <c r="E6" s="54"/>
      <c r="F6" s="7">
        <f>F5</f>
        <v>0</v>
      </c>
      <c r="G6" s="8"/>
    </row>
    <row r="7" spans="1:7" ht="19.8" x14ac:dyDescent="0.7">
      <c r="A7" s="55" t="s">
        <v>15</v>
      </c>
      <c r="B7" s="56"/>
      <c r="C7" s="56"/>
      <c r="D7" s="56"/>
      <c r="E7" s="56"/>
      <c r="F7" s="2">
        <f>F6*18%</f>
        <v>0</v>
      </c>
      <c r="G7" s="4"/>
    </row>
    <row r="8" spans="1:7" ht="20.45" thickBot="1" x14ac:dyDescent="0.75">
      <c r="A8" s="51" t="s">
        <v>16</v>
      </c>
      <c r="B8" s="52"/>
      <c r="C8" s="52"/>
      <c r="D8" s="52"/>
      <c r="E8" s="52"/>
      <c r="F8" s="5">
        <f>F6+F7</f>
        <v>0</v>
      </c>
      <c r="G8" s="6"/>
    </row>
    <row r="11" spans="1:7" ht="21.6" x14ac:dyDescent="0.3">
      <c r="A11" s="49" t="s">
        <v>26</v>
      </c>
      <c r="B11" s="49"/>
      <c r="C11" s="49"/>
      <c r="D11" s="49"/>
      <c r="E11" s="49"/>
      <c r="F11" s="49"/>
      <c r="G11" s="49"/>
    </row>
    <row r="12" spans="1:7" ht="21.6" x14ac:dyDescent="0.7">
      <c r="A12" s="46"/>
      <c r="B12" s="45"/>
      <c r="C12" s="45"/>
      <c r="D12" s="45"/>
      <c r="E12" s="45"/>
      <c r="F12" s="47"/>
      <c r="G12" s="48"/>
    </row>
    <row r="13" spans="1:7" x14ac:dyDescent="0.3">
      <c r="A13" s="50" t="s">
        <v>27</v>
      </c>
      <c r="B13" s="50"/>
      <c r="C13" s="50"/>
      <c r="D13" s="50"/>
      <c r="E13" s="50"/>
      <c r="F13" s="50"/>
      <c r="G13" s="50"/>
    </row>
    <row r="14" spans="1:7" x14ac:dyDescent="0.3">
      <c r="A14" s="50"/>
      <c r="B14" s="50"/>
      <c r="C14" s="50"/>
      <c r="D14" s="50"/>
      <c r="E14" s="50"/>
      <c r="F14" s="50"/>
      <c r="G14" s="50"/>
    </row>
    <row r="15" spans="1:7" x14ac:dyDescent="0.3">
      <c r="A15" s="50"/>
      <c r="B15" s="50"/>
      <c r="C15" s="50"/>
      <c r="D15" s="50"/>
      <c r="E15" s="50"/>
      <c r="F15" s="50"/>
      <c r="G15" s="50"/>
    </row>
  </sheetData>
  <mergeCells count="8">
    <mergeCell ref="A11:G11"/>
    <mergeCell ref="A13:G15"/>
    <mergeCell ref="A8:E8"/>
    <mergeCell ref="A1:G1"/>
    <mergeCell ref="A2:G2"/>
    <mergeCell ref="A3:G3"/>
    <mergeCell ref="A6:E6"/>
    <mergeCell ref="A7:E7"/>
  </mergeCells>
  <printOptions horizontalCentered="1"/>
  <pageMargins left="0.55118110236220474" right="0.55118110236220474" top="0.94488188976377963" bottom="0.55118110236220474" header="0.31496062992125984" footer="0.31496062992125984"/>
  <pageSetup scale="95" orientation="landscape"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4"/>
  <sheetViews>
    <sheetView view="pageBreakPreview" zoomScale="115" zoomScaleNormal="110" zoomScaleSheetLayoutView="115" workbookViewId="0">
      <pane xSplit="1" ySplit="2" topLeftCell="B3" activePane="bottomRight" state="frozen"/>
      <selection sqref="A1:G1"/>
      <selection pane="topRight" sqref="A1:G1"/>
      <selection pane="bottomLeft" sqref="A1:G1"/>
      <selection pane="bottomRight" sqref="A1:G1"/>
    </sheetView>
  </sheetViews>
  <sheetFormatPr defaultRowHeight="15.05" x14ac:dyDescent="0.3"/>
  <cols>
    <col min="2" max="2" width="10.44140625" customWidth="1"/>
    <col min="3" max="3" width="10.6640625" customWidth="1"/>
    <col min="4" max="4" width="10.33203125" customWidth="1"/>
    <col min="5" max="5" width="20.5546875" customWidth="1"/>
    <col min="9" max="9" width="8.77734375" style="3"/>
  </cols>
  <sheetData>
    <row r="1" spans="1:12" ht="15.75" thickBot="1" x14ac:dyDescent="0.35">
      <c r="A1" s="57" t="s">
        <v>4</v>
      </c>
      <c r="B1" s="57"/>
      <c r="C1" s="57"/>
      <c r="D1" s="57"/>
      <c r="E1" s="57"/>
      <c r="F1" s="57"/>
      <c r="G1" s="57"/>
      <c r="H1" s="1"/>
      <c r="I1" s="22"/>
      <c r="J1" s="1"/>
      <c r="K1" s="1"/>
      <c r="L1" s="1"/>
    </row>
    <row r="2" spans="1:12" x14ac:dyDescent="0.3">
      <c r="A2" s="32" t="s">
        <v>0</v>
      </c>
      <c r="B2" s="58" t="s">
        <v>1</v>
      </c>
      <c r="C2" s="58"/>
      <c r="D2" s="34" t="s">
        <v>5</v>
      </c>
      <c r="E2" s="36" t="s">
        <v>22</v>
      </c>
      <c r="F2" s="38" t="s">
        <v>21</v>
      </c>
      <c r="G2" s="40" t="s">
        <v>6</v>
      </c>
      <c r="H2" s="1"/>
      <c r="I2" s="22"/>
      <c r="J2" s="1"/>
      <c r="K2" s="1"/>
      <c r="L2" s="1"/>
    </row>
    <row r="3" spans="1:12" ht="15.75" thickBot="1" x14ac:dyDescent="0.35">
      <c r="A3" s="33"/>
      <c r="B3" s="31" t="s">
        <v>2</v>
      </c>
      <c r="C3" s="31" t="s">
        <v>3</v>
      </c>
      <c r="D3" s="35"/>
      <c r="E3" s="37"/>
      <c r="F3" s="39"/>
      <c r="G3" s="41"/>
      <c r="H3" s="1"/>
      <c r="I3" s="22"/>
      <c r="J3" s="1"/>
      <c r="K3" s="1"/>
      <c r="L3" s="1"/>
    </row>
    <row r="4" spans="1:12" s="3" customFormat="1" ht="21.6" x14ac:dyDescent="0.7">
      <c r="A4" s="23">
        <v>1</v>
      </c>
      <c r="B4" s="24">
        <v>306.7</v>
      </c>
      <c r="C4" s="24">
        <v>306.85000000000002</v>
      </c>
      <c r="D4" s="25">
        <f t="shared" ref="D4:D35" si="0">(C4-B4)*1000</f>
        <v>150.00000000003411</v>
      </c>
      <c r="E4" s="25" t="s">
        <v>23</v>
      </c>
      <c r="F4" s="26">
        <v>1.5</v>
      </c>
      <c r="G4" s="27"/>
    </row>
    <row r="5" spans="1:12" s="3" customFormat="1" ht="20.45" x14ac:dyDescent="0.7">
      <c r="A5" s="16">
        <v>2</v>
      </c>
      <c r="B5" s="28">
        <v>307.10000000000002</v>
      </c>
      <c r="C5" s="28">
        <v>307.2</v>
      </c>
      <c r="D5" s="18">
        <f t="shared" si="0"/>
        <v>99.999999999965894</v>
      </c>
      <c r="E5" s="18" t="s">
        <v>23</v>
      </c>
      <c r="F5" s="19">
        <v>1.5</v>
      </c>
      <c r="G5" s="20"/>
    </row>
    <row r="6" spans="1:12" s="3" customFormat="1" ht="20.45" x14ac:dyDescent="0.7">
      <c r="A6" s="16">
        <v>3</v>
      </c>
      <c r="B6" s="28">
        <v>307.2</v>
      </c>
      <c r="C6" s="28">
        <v>307.5</v>
      </c>
      <c r="D6" s="18">
        <f t="shared" si="0"/>
        <v>300.00000000001137</v>
      </c>
      <c r="E6" s="18" t="s">
        <v>23</v>
      </c>
      <c r="F6" s="19">
        <v>1.5</v>
      </c>
      <c r="G6" s="20"/>
    </row>
    <row r="7" spans="1:12" s="3" customFormat="1" ht="20.45" x14ac:dyDescent="0.7">
      <c r="A7" s="16">
        <v>4</v>
      </c>
      <c r="B7" s="28">
        <v>312</v>
      </c>
      <c r="C7" s="28">
        <v>317</v>
      </c>
      <c r="D7" s="18">
        <f t="shared" si="0"/>
        <v>5000</v>
      </c>
      <c r="E7" s="18" t="s">
        <v>23</v>
      </c>
      <c r="F7" s="19">
        <v>1.5</v>
      </c>
      <c r="G7" s="20"/>
    </row>
    <row r="8" spans="1:12" s="3" customFormat="1" ht="20.45" x14ac:dyDescent="0.7">
      <c r="A8" s="16">
        <v>5</v>
      </c>
      <c r="B8" s="28">
        <v>328.9</v>
      </c>
      <c r="C8" s="28">
        <v>329</v>
      </c>
      <c r="D8" s="18">
        <f t="shared" si="0"/>
        <v>100.00000000002274</v>
      </c>
      <c r="E8" s="18" t="s">
        <v>23</v>
      </c>
      <c r="F8" s="19">
        <v>1.5</v>
      </c>
      <c r="G8" s="20"/>
    </row>
    <row r="9" spans="1:12" s="3" customFormat="1" ht="20.45" x14ac:dyDescent="0.7">
      <c r="A9" s="16">
        <v>6</v>
      </c>
      <c r="B9" s="28">
        <v>339.4</v>
      </c>
      <c r="C9" s="28">
        <v>339.5</v>
      </c>
      <c r="D9" s="18">
        <f t="shared" si="0"/>
        <v>100.00000000002274</v>
      </c>
      <c r="E9" s="18" t="s">
        <v>23</v>
      </c>
      <c r="F9" s="19">
        <v>1.5</v>
      </c>
      <c r="G9" s="20"/>
    </row>
    <row r="10" spans="1:12" s="3" customFormat="1" ht="20.45" x14ac:dyDescent="0.7">
      <c r="A10" s="16">
        <v>7</v>
      </c>
      <c r="B10" s="28">
        <v>339.55</v>
      </c>
      <c r="C10" s="28">
        <v>339.7</v>
      </c>
      <c r="D10" s="18">
        <f t="shared" si="0"/>
        <v>149.99999999997726</v>
      </c>
      <c r="E10" s="18" t="s">
        <v>23</v>
      </c>
      <c r="F10" s="19">
        <v>1.5</v>
      </c>
      <c r="G10" s="20"/>
    </row>
    <row r="11" spans="1:12" s="3" customFormat="1" ht="20.45" x14ac:dyDescent="0.7">
      <c r="A11" s="16">
        <v>8</v>
      </c>
      <c r="B11" s="17">
        <v>344.53</v>
      </c>
      <c r="C11" s="17">
        <v>344.6</v>
      </c>
      <c r="D11" s="18">
        <f t="shared" si="0"/>
        <v>70.000000000050022</v>
      </c>
      <c r="E11" s="18" t="s">
        <v>23</v>
      </c>
      <c r="F11" s="19">
        <v>1.5</v>
      </c>
      <c r="G11" s="20"/>
    </row>
    <row r="12" spans="1:12" s="3" customFormat="1" ht="20.45" x14ac:dyDescent="0.7">
      <c r="A12" s="16">
        <v>9</v>
      </c>
      <c r="B12" s="17">
        <v>345.65</v>
      </c>
      <c r="C12" s="17">
        <v>345.7</v>
      </c>
      <c r="D12" s="18">
        <f t="shared" si="0"/>
        <v>50.000000000011369</v>
      </c>
      <c r="E12" s="18" t="s">
        <v>23</v>
      </c>
      <c r="F12" s="19">
        <v>1.5</v>
      </c>
      <c r="G12" s="20"/>
    </row>
    <row r="13" spans="1:12" s="3" customFormat="1" ht="20.45" x14ac:dyDescent="0.7">
      <c r="A13" s="16">
        <v>10</v>
      </c>
      <c r="B13" s="17">
        <v>345.8</v>
      </c>
      <c r="C13" s="17">
        <v>345.85</v>
      </c>
      <c r="D13" s="18">
        <f t="shared" si="0"/>
        <v>50.000000000011369</v>
      </c>
      <c r="E13" s="18" t="s">
        <v>23</v>
      </c>
      <c r="F13" s="19">
        <v>1.5</v>
      </c>
      <c r="G13" s="20"/>
    </row>
    <row r="14" spans="1:12" s="3" customFormat="1" ht="20.45" x14ac:dyDescent="0.7">
      <c r="A14" s="16">
        <v>11</v>
      </c>
      <c r="B14" s="17">
        <v>347.19</v>
      </c>
      <c r="C14" s="17">
        <v>347.36</v>
      </c>
      <c r="D14" s="18">
        <f t="shared" si="0"/>
        <v>170.00000000001592</v>
      </c>
      <c r="E14" s="18" t="s">
        <v>23</v>
      </c>
      <c r="F14" s="19">
        <v>1.5</v>
      </c>
      <c r="G14" s="20"/>
    </row>
    <row r="15" spans="1:12" s="3" customFormat="1" ht="20.45" x14ac:dyDescent="0.7">
      <c r="A15" s="16">
        <v>12</v>
      </c>
      <c r="B15" s="17">
        <v>347.41</v>
      </c>
      <c r="C15" s="17">
        <v>347.59</v>
      </c>
      <c r="D15" s="18">
        <f t="shared" si="0"/>
        <v>179.99999999994998</v>
      </c>
      <c r="E15" s="18" t="s">
        <v>23</v>
      </c>
      <c r="F15" s="19">
        <v>1.5</v>
      </c>
      <c r="G15" s="20"/>
    </row>
    <row r="16" spans="1:12" s="3" customFormat="1" ht="20.45" x14ac:dyDescent="0.7">
      <c r="A16" s="16">
        <v>13</v>
      </c>
      <c r="B16" s="17">
        <v>347.6</v>
      </c>
      <c r="C16" s="17">
        <v>348</v>
      </c>
      <c r="D16" s="18">
        <f t="shared" si="0"/>
        <v>399.99999999997726</v>
      </c>
      <c r="E16" s="18" t="s">
        <v>23</v>
      </c>
      <c r="F16" s="19">
        <v>1.5</v>
      </c>
      <c r="G16" s="20"/>
    </row>
    <row r="17" spans="1:7" s="3" customFormat="1" ht="20.45" x14ac:dyDescent="0.7">
      <c r="A17" s="16">
        <v>14</v>
      </c>
      <c r="B17" s="17">
        <v>348.37</v>
      </c>
      <c r="C17" s="17">
        <v>348.6</v>
      </c>
      <c r="D17" s="18">
        <f t="shared" si="0"/>
        <v>230.00000000001819</v>
      </c>
      <c r="E17" s="18" t="s">
        <v>23</v>
      </c>
      <c r="F17" s="19">
        <v>1.5</v>
      </c>
      <c r="G17" s="20"/>
    </row>
    <row r="18" spans="1:7" s="3" customFormat="1" ht="20.45" x14ac:dyDescent="0.7">
      <c r="A18" s="16">
        <v>15</v>
      </c>
      <c r="B18" s="17">
        <v>349.2</v>
      </c>
      <c r="C18" s="17">
        <v>349.65</v>
      </c>
      <c r="D18" s="18">
        <f t="shared" si="0"/>
        <v>449.99999999998863</v>
      </c>
      <c r="E18" s="18" t="s">
        <v>23</v>
      </c>
      <c r="F18" s="19">
        <v>1.5</v>
      </c>
      <c r="G18" s="20"/>
    </row>
    <row r="19" spans="1:7" s="3" customFormat="1" ht="20.45" x14ac:dyDescent="0.7">
      <c r="A19" s="16">
        <v>16</v>
      </c>
      <c r="B19" s="17">
        <v>349.71</v>
      </c>
      <c r="C19" s="17">
        <v>350.3</v>
      </c>
      <c r="D19" s="18">
        <f t="shared" si="0"/>
        <v>590.00000000003183</v>
      </c>
      <c r="E19" s="18" t="s">
        <v>23</v>
      </c>
      <c r="F19" s="19">
        <v>1.5</v>
      </c>
      <c r="G19" s="20"/>
    </row>
    <row r="20" spans="1:7" s="3" customFormat="1" ht="20.45" x14ac:dyDescent="0.7">
      <c r="A20" s="16">
        <v>17</v>
      </c>
      <c r="B20" s="17">
        <v>350.4</v>
      </c>
      <c r="C20" s="17">
        <v>350.61</v>
      </c>
      <c r="D20" s="18">
        <f t="shared" si="0"/>
        <v>210.00000000003638</v>
      </c>
      <c r="E20" s="18" t="s">
        <v>23</v>
      </c>
      <c r="F20" s="19">
        <v>1.5</v>
      </c>
      <c r="G20" s="20"/>
    </row>
    <row r="21" spans="1:7" s="3" customFormat="1" ht="20.45" x14ac:dyDescent="0.7">
      <c r="A21" s="16">
        <v>18</v>
      </c>
      <c r="B21" s="17">
        <v>350.56</v>
      </c>
      <c r="C21" s="17">
        <v>350.61</v>
      </c>
      <c r="D21" s="18">
        <f t="shared" si="0"/>
        <v>50.000000000011369</v>
      </c>
      <c r="E21" s="18" t="s">
        <v>24</v>
      </c>
      <c r="F21" s="19">
        <v>1.5</v>
      </c>
      <c r="G21" s="20"/>
    </row>
    <row r="22" spans="1:7" s="3" customFormat="1" ht="20.45" x14ac:dyDescent="0.7">
      <c r="A22" s="16">
        <v>19</v>
      </c>
      <c r="B22" s="17">
        <v>350.64499999999998</v>
      </c>
      <c r="C22" s="17">
        <v>350.69499999999999</v>
      </c>
      <c r="D22" s="18">
        <f t="shared" si="0"/>
        <v>50.000000000011369</v>
      </c>
      <c r="E22" s="18" t="s">
        <v>23</v>
      </c>
      <c r="F22" s="19">
        <v>1.5</v>
      </c>
      <c r="G22" s="20"/>
    </row>
    <row r="23" spans="1:7" s="3" customFormat="1" ht="21.6" x14ac:dyDescent="0.7">
      <c r="A23" s="16">
        <v>20</v>
      </c>
      <c r="B23" s="17">
        <v>350.64499999999998</v>
      </c>
      <c r="C23" s="17">
        <v>350.69499999999999</v>
      </c>
      <c r="D23" s="18">
        <f t="shared" si="0"/>
        <v>50.000000000011369</v>
      </c>
      <c r="E23" s="18" t="s">
        <v>25</v>
      </c>
      <c r="F23" s="19">
        <v>1.5</v>
      </c>
      <c r="G23" s="20"/>
    </row>
    <row r="24" spans="1:7" s="3" customFormat="1" ht="21.6" x14ac:dyDescent="0.7">
      <c r="A24" s="16">
        <v>21</v>
      </c>
      <c r="B24" s="17">
        <v>350.88</v>
      </c>
      <c r="C24" s="17">
        <v>351.07</v>
      </c>
      <c r="D24" s="18">
        <f t="shared" si="0"/>
        <v>189.99999999999773</v>
      </c>
      <c r="E24" s="18" t="s">
        <v>23</v>
      </c>
      <c r="F24" s="19">
        <v>1.5</v>
      </c>
      <c r="G24" s="20"/>
    </row>
    <row r="25" spans="1:7" s="3" customFormat="1" ht="21.6" x14ac:dyDescent="0.7">
      <c r="A25" s="16">
        <v>22</v>
      </c>
      <c r="B25" s="17">
        <v>351.25</v>
      </c>
      <c r="C25" s="17">
        <v>351.3</v>
      </c>
      <c r="D25" s="18">
        <f t="shared" si="0"/>
        <v>50.000000000011369</v>
      </c>
      <c r="E25" s="18" t="s">
        <v>23</v>
      </c>
      <c r="F25" s="19">
        <v>1.5</v>
      </c>
      <c r="G25" s="20"/>
    </row>
    <row r="26" spans="1:7" s="3" customFormat="1" ht="21.6" x14ac:dyDescent="0.7">
      <c r="A26" s="16">
        <v>23</v>
      </c>
      <c r="B26" s="17">
        <v>351.48</v>
      </c>
      <c r="C26" s="17">
        <v>351.65</v>
      </c>
      <c r="D26" s="18">
        <f t="shared" si="0"/>
        <v>169.99999999995907</v>
      </c>
      <c r="E26" s="18" t="s">
        <v>23</v>
      </c>
      <c r="F26" s="19">
        <v>1.5</v>
      </c>
      <c r="G26" s="20"/>
    </row>
    <row r="27" spans="1:7" s="3" customFormat="1" ht="21.6" x14ac:dyDescent="0.7">
      <c r="A27" s="16">
        <v>24</v>
      </c>
      <c r="B27" s="17">
        <v>351.98</v>
      </c>
      <c r="C27" s="17">
        <v>352.08</v>
      </c>
      <c r="D27" s="18">
        <f t="shared" si="0"/>
        <v>99.999999999965894</v>
      </c>
      <c r="E27" s="18" t="s">
        <v>23</v>
      </c>
      <c r="F27" s="19">
        <v>1.5</v>
      </c>
      <c r="G27" s="20"/>
    </row>
    <row r="28" spans="1:7" s="3" customFormat="1" ht="21.6" x14ac:dyDescent="0.7">
      <c r="A28" s="16">
        <v>25</v>
      </c>
      <c r="B28" s="17">
        <v>352.38</v>
      </c>
      <c r="C28" s="17">
        <v>352.8</v>
      </c>
      <c r="D28" s="18">
        <f t="shared" si="0"/>
        <v>420.00000000001592</v>
      </c>
      <c r="E28" s="18" t="s">
        <v>23</v>
      </c>
      <c r="F28" s="19">
        <v>1.5</v>
      </c>
      <c r="G28" s="20"/>
    </row>
    <row r="29" spans="1:7" s="3" customFormat="1" ht="21.6" x14ac:dyDescent="0.7">
      <c r="A29" s="16">
        <v>26</v>
      </c>
      <c r="B29" s="17">
        <v>352.91</v>
      </c>
      <c r="C29" s="17">
        <v>352.95</v>
      </c>
      <c r="D29" s="18">
        <f t="shared" si="0"/>
        <v>39.99999999996362</v>
      </c>
      <c r="E29" s="18" t="s">
        <v>23</v>
      </c>
      <c r="F29" s="19">
        <v>1.5</v>
      </c>
      <c r="G29" s="20"/>
    </row>
    <row r="30" spans="1:7" s="3" customFormat="1" ht="21.6" x14ac:dyDescent="0.7">
      <c r="A30" s="16">
        <v>27</v>
      </c>
      <c r="B30" s="17">
        <v>352.97</v>
      </c>
      <c r="C30" s="17">
        <v>353.12</v>
      </c>
      <c r="D30" s="18">
        <f t="shared" si="0"/>
        <v>149.99999999997726</v>
      </c>
      <c r="E30" s="18" t="s">
        <v>23</v>
      </c>
      <c r="F30" s="19">
        <v>1.5</v>
      </c>
      <c r="G30" s="20"/>
    </row>
    <row r="31" spans="1:7" s="3" customFormat="1" ht="21.6" x14ac:dyDescent="0.7">
      <c r="A31" s="16">
        <v>28</v>
      </c>
      <c r="B31" s="17">
        <v>353.35</v>
      </c>
      <c r="C31" s="17">
        <v>353.7</v>
      </c>
      <c r="D31" s="18">
        <f t="shared" si="0"/>
        <v>349.99999999996589</v>
      </c>
      <c r="E31" s="18" t="s">
        <v>23</v>
      </c>
      <c r="F31" s="19">
        <v>1.5</v>
      </c>
      <c r="G31" s="20"/>
    </row>
    <row r="32" spans="1:7" s="3" customFormat="1" ht="21.6" x14ac:dyDescent="0.7">
      <c r="A32" s="16">
        <v>29</v>
      </c>
      <c r="B32" s="17">
        <v>354.33</v>
      </c>
      <c r="C32" s="17">
        <v>355.05</v>
      </c>
      <c r="D32" s="18">
        <f t="shared" si="0"/>
        <v>720.00000000002728</v>
      </c>
      <c r="E32" s="18" t="s">
        <v>23</v>
      </c>
      <c r="F32" s="19">
        <v>1.5</v>
      </c>
      <c r="G32" s="20"/>
    </row>
    <row r="33" spans="1:7" s="3" customFormat="1" ht="21.6" x14ac:dyDescent="0.7">
      <c r="A33" s="16">
        <v>30</v>
      </c>
      <c r="B33" s="17">
        <v>355.05</v>
      </c>
      <c r="C33" s="17">
        <v>355.1</v>
      </c>
      <c r="D33" s="18">
        <f t="shared" si="0"/>
        <v>50.000000000011369</v>
      </c>
      <c r="E33" s="18" t="s">
        <v>23</v>
      </c>
      <c r="F33" s="19">
        <v>1.5</v>
      </c>
      <c r="G33" s="20"/>
    </row>
    <row r="34" spans="1:7" s="3" customFormat="1" ht="21.6" x14ac:dyDescent="0.7">
      <c r="A34" s="16">
        <v>31</v>
      </c>
      <c r="B34" s="17">
        <v>364.53</v>
      </c>
      <c r="C34" s="17">
        <v>364.63</v>
      </c>
      <c r="D34" s="18">
        <f t="shared" si="0"/>
        <v>100.00000000002274</v>
      </c>
      <c r="E34" s="18" t="s">
        <v>23</v>
      </c>
      <c r="F34" s="19">
        <v>1.5</v>
      </c>
      <c r="G34" s="20"/>
    </row>
    <row r="35" spans="1:7" s="3" customFormat="1" ht="21.6" x14ac:dyDescent="0.7">
      <c r="A35" s="16">
        <v>32</v>
      </c>
      <c r="B35" s="17">
        <v>365.86</v>
      </c>
      <c r="C35" s="17">
        <v>366.25</v>
      </c>
      <c r="D35" s="18">
        <f t="shared" si="0"/>
        <v>389.99999999998636</v>
      </c>
      <c r="E35" s="18" t="s">
        <v>23</v>
      </c>
      <c r="F35" s="19">
        <v>1.5</v>
      </c>
      <c r="G35" s="20"/>
    </row>
    <row r="36" spans="1:7" s="3" customFormat="1" ht="21.6" x14ac:dyDescent="0.7">
      <c r="A36" s="16">
        <v>33</v>
      </c>
      <c r="B36" s="17">
        <v>366.4</v>
      </c>
      <c r="C36" s="17">
        <v>366.78</v>
      </c>
      <c r="D36" s="18">
        <f t="shared" ref="D36:D67" si="1">(C36-B36)*1000</f>
        <v>379.99999999999545</v>
      </c>
      <c r="E36" s="18" t="s">
        <v>23</v>
      </c>
      <c r="F36" s="19">
        <v>1.5</v>
      </c>
      <c r="G36" s="20"/>
    </row>
    <row r="37" spans="1:7" s="3" customFormat="1" ht="21.6" x14ac:dyDescent="0.7">
      <c r="A37" s="16">
        <v>34</v>
      </c>
      <c r="B37" s="17">
        <v>367.15</v>
      </c>
      <c r="C37" s="17">
        <v>367.3</v>
      </c>
      <c r="D37" s="18">
        <f t="shared" si="1"/>
        <v>150.00000000003411</v>
      </c>
      <c r="E37" s="18" t="s">
        <v>23</v>
      </c>
      <c r="F37" s="19">
        <v>1.5</v>
      </c>
      <c r="G37" s="20"/>
    </row>
    <row r="38" spans="1:7" s="3" customFormat="1" ht="21.6" x14ac:dyDescent="0.7">
      <c r="A38" s="16">
        <v>35</v>
      </c>
      <c r="B38" s="17">
        <v>370.44</v>
      </c>
      <c r="C38" s="17">
        <v>370.5</v>
      </c>
      <c r="D38" s="18">
        <f t="shared" si="1"/>
        <v>60.000000000002274</v>
      </c>
      <c r="E38" s="18" t="s">
        <v>25</v>
      </c>
      <c r="F38" s="19">
        <v>1.5</v>
      </c>
      <c r="G38" s="20"/>
    </row>
    <row r="39" spans="1:7" s="3" customFormat="1" ht="21.6" x14ac:dyDescent="0.7">
      <c r="A39" s="16">
        <v>36</v>
      </c>
      <c r="B39" s="17">
        <v>370.48</v>
      </c>
      <c r="C39" s="17">
        <v>370.79</v>
      </c>
      <c r="D39" s="18">
        <f t="shared" si="1"/>
        <v>310.00000000000227</v>
      </c>
      <c r="E39" s="18" t="s">
        <v>23</v>
      </c>
      <c r="F39" s="19">
        <v>1.5</v>
      </c>
      <c r="G39" s="20"/>
    </row>
    <row r="40" spans="1:7" s="3" customFormat="1" ht="21.6" x14ac:dyDescent="0.7">
      <c r="A40" s="16">
        <v>37</v>
      </c>
      <c r="B40" s="17">
        <v>370.77499999999998</v>
      </c>
      <c r="C40" s="17">
        <v>370.89</v>
      </c>
      <c r="D40" s="18">
        <f t="shared" si="1"/>
        <v>115.00000000000909</v>
      </c>
      <c r="E40" s="18" t="s">
        <v>24</v>
      </c>
      <c r="F40" s="19">
        <v>1.5</v>
      </c>
      <c r="G40" s="20"/>
    </row>
    <row r="41" spans="1:7" s="3" customFormat="1" ht="21.6" x14ac:dyDescent="0.7">
      <c r="A41" s="16">
        <v>38</v>
      </c>
      <c r="B41" s="17">
        <v>370.78</v>
      </c>
      <c r="C41" s="17">
        <v>370.88</v>
      </c>
      <c r="D41" s="18">
        <f t="shared" si="1"/>
        <v>100.00000000002274</v>
      </c>
      <c r="E41" s="18" t="s">
        <v>25</v>
      </c>
      <c r="F41" s="19">
        <v>1.5</v>
      </c>
      <c r="G41" s="20"/>
    </row>
    <row r="42" spans="1:7" s="3" customFormat="1" ht="21.6" x14ac:dyDescent="0.7">
      <c r="A42" s="16">
        <v>39</v>
      </c>
      <c r="B42" s="17">
        <v>370.81</v>
      </c>
      <c r="C42" s="17">
        <v>371.94</v>
      </c>
      <c r="D42" s="18">
        <f t="shared" si="1"/>
        <v>1129.9999999999955</v>
      </c>
      <c r="E42" s="18" t="s">
        <v>23</v>
      </c>
      <c r="F42" s="19">
        <v>1.5</v>
      </c>
      <c r="G42" s="20"/>
    </row>
    <row r="43" spans="1:7" s="3" customFormat="1" ht="21.6" x14ac:dyDescent="0.7">
      <c r="A43" s="16">
        <v>40</v>
      </c>
      <c r="B43" s="17">
        <v>371.01</v>
      </c>
      <c r="C43" s="17">
        <v>371.37</v>
      </c>
      <c r="D43" s="18">
        <f t="shared" si="1"/>
        <v>360.00000000001364</v>
      </c>
      <c r="E43" s="18" t="s">
        <v>24</v>
      </c>
      <c r="F43" s="19">
        <v>1.5</v>
      </c>
      <c r="G43" s="20"/>
    </row>
    <row r="44" spans="1:7" s="3" customFormat="1" ht="21.6" x14ac:dyDescent="0.7">
      <c r="A44" s="16">
        <v>41</v>
      </c>
      <c r="B44" s="17">
        <v>373.315</v>
      </c>
      <c r="C44" s="17">
        <v>373.36500000000001</v>
      </c>
      <c r="D44" s="18">
        <f t="shared" si="1"/>
        <v>50.000000000011369</v>
      </c>
      <c r="E44" s="18" t="s">
        <v>23</v>
      </c>
      <c r="F44" s="19">
        <v>1.5</v>
      </c>
      <c r="G44" s="20"/>
    </row>
    <row r="45" spans="1:7" s="3" customFormat="1" ht="21.6" x14ac:dyDescent="0.7">
      <c r="A45" s="16">
        <v>42</v>
      </c>
      <c r="B45" s="17">
        <v>373.39</v>
      </c>
      <c r="C45" s="17">
        <v>373.44</v>
      </c>
      <c r="D45" s="18">
        <f t="shared" si="1"/>
        <v>50.000000000011369</v>
      </c>
      <c r="E45" s="18" t="s">
        <v>23</v>
      </c>
      <c r="F45" s="19">
        <v>1.5</v>
      </c>
      <c r="G45" s="20"/>
    </row>
    <row r="46" spans="1:7" s="3" customFormat="1" ht="21.6" x14ac:dyDescent="0.7">
      <c r="A46" s="16">
        <v>43</v>
      </c>
      <c r="B46" s="17">
        <v>373.89</v>
      </c>
      <c r="C46" s="17">
        <v>373.94499999999999</v>
      </c>
      <c r="D46" s="18">
        <f t="shared" si="1"/>
        <v>55.000000000006821</v>
      </c>
      <c r="E46" s="18" t="s">
        <v>23</v>
      </c>
      <c r="F46" s="19">
        <v>1.5</v>
      </c>
      <c r="G46" s="20"/>
    </row>
    <row r="47" spans="1:7" s="3" customFormat="1" ht="21.6" x14ac:dyDescent="0.7">
      <c r="A47" s="16">
        <v>44</v>
      </c>
      <c r="B47" s="17">
        <v>373.96499999999997</v>
      </c>
      <c r="C47" s="17">
        <v>374.01499999999999</v>
      </c>
      <c r="D47" s="18">
        <f t="shared" si="1"/>
        <v>50.000000000011369</v>
      </c>
      <c r="E47" s="18" t="s">
        <v>23</v>
      </c>
      <c r="F47" s="19">
        <v>1.5</v>
      </c>
      <c r="G47" s="20"/>
    </row>
    <row r="48" spans="1:7" s="3" customFormat="1" ht="21.6" x14ac:dyDescent="0.7">
      <c r="A48" s="16">
        <v>45</v>
      </c>
      <c r="B48" s="17">
        <v>378.8</v>
      </c>
      <c r="C48" s="17">
        <v>378.86</v>
      </c>
      <c r="D48" s="18">
        <f t="shared" si="1"/>
        <v>60.000000000002274</v>
      </c>
      <c r="E48" s="18" t="s">
        <v>23</v>
      </c>
      <c r="F48" s="19">
        <v>1.5</v>
      </c>
      <c r="G48" s="20"/>
    </row>
    <row r="49" spans="1:7" s="3" customFormat="1" ht="21.6" x14ac:dyDescent="0.7">
      <c r="A49" s="16">
        <v>46</v>
      </c>
      <c r="B49" s="17">
        <v>378.88</v>
      </c>
      <c r="C49" s="17">
        <v>378.93</v>
      </c>
      <c r="D49" s="18">
        <f t="shared" si="1"/>
        <v>50.000000000011369</v>
      </c>
      <c r="E49" s="18" t="s">
        <v>23</v>
      </c>
      <c r="F49" s="19">
        <v>1.5</v>
      </c>
      <c r="G49" s="20"/>
    </row>
    <row r="50" spans="1:7" s="3" customFormat="1" ht="21.6" x14ac:dyDescent="0.7">
      <c r="A50" s="16">
        <v>47</v>
      </c>
      <c r="B50" s="17">
        <v>379.93</v>
      </c>
      <c r="C50" s="17">
        <v>379.97</v>
      </c>
      <c r="D50" s="18">
        <f t="shared" si="1"/>
        <v>40.000000000020464</v>
      </c>
      <c r="E50" s="18" t="s">
        <v>23</v>
      </c>
      <c r="F50" s="19">
        <v>1.5</v>
      </c>
      <c r="G50" s="20"/>
    </row>
    <row r="51" spans="1:7" s="3" customFormat="1" ht="21.6" x14ac:dyDescent="0.7">
      <c r="A51" s="16">
        <v>48</v>
      </c>
      <c r="B51" s="17">
        <v>380</v>
      </c>
      <c r="C51" s="17">
        <v>380.89</v>
      </c>
      <c r="D51" s="18">
        <f t="shared" si="1"/>
        <v>889.99999999998636</v>
      </c>
      <c r="E51" s="18" t="s">
        <v>23</v>
      </c>
      <c r="F51" s="19">
        <v>1.5</v>
      </c>
      <c r="G51" s="20"/>
    </row>
    <row r="52" spans="1:7" s="3" customFormat="1" ht="21.6" x14ac:dyDescent="0.7">
      <c r="A52" s="16">
        <v>49</v>
      </c>
      <c r="B52" s="17">
        <v>381.67</v>
      </c>
      <c r="C52" s="17">
        <v>381.7</v>
      </c>
      <c r="D52" s="18">
        <f t="shared" si="1"/>
        <v>29.999999999972715</v>
      </c>
      <c r="E52" s="18" t="s">
        <v>23</v>
      </c>
      <c r="F52" s="19">
        <v>1.5</v>
      </c>
      <c r="G52" s="20"/>
    </row>
    <row r="53" spans="1:7" s="3" customFormat="1" ht="21.6" x14ac:dyDescent="0.7">
      <c r="A53" s="16">
        <v>50</v>
      </c>
      <c r="B53" s="17">
        <v>381.72</v>
      </c>
      <c r="C53" s="17">
        <v>381.77</v>
      </c>
      <c r="D53" s="18">
        <f t="shared" si="1"/>
        <v>49.999999999954525</v>
      </c>
      <c r="E53" s="18" t="s">
        <v>23</v>
      </c>
      <c r="F53" s="19">
        <v>1.5</v>
      </c>
      <c r="G53" s="20"/>
    </row>
    <row r="54" spans="1:7" s="3" customFormat="1" ht="21.6" x14ac:dyDescent="0.7">
      <c r="A54" s="16">
        <v>51</v>
      </c>
      <c r="B54" s="17">
        <v>385.4</v>
      </c>
      <c r="C54" s="17">
        <v>385.5</v>
      </c>
      <c r="D54" s="18">
        <f t="shared" si="1"/>
        <v>100.00000000002274</v>
      </c>
      <c r="E54" s="18" t="s">
        <v>23</v>
      </c>
      <c r="F54" s="19">
        <v>1.5</v>
      </c>
      <c r="G54" s="20"/>
    </row>
    <row r="55" spans="1:7" s="3" customFormat="1" ht="21.6" x14ac:dyDescent="0.7">
      <c r="A55" s="16">
        <v>52</v>
      </c>
      <c r="B55" s="17">
        <v>385.7</v>
      </c>
      <c r="C55" s="17">
        <v>385.95</v>
      </c>
      <c r="D55" s="18">
        <f t="shared" si="1"/>
        <v>250</v>
      </c>
      <c r="E55" s="18" t="s">
        <v>23</v>
      </c>
      <c r="F55" s="19">
        <v>1.5</v>
      </c>
      <c r="G55" s="20"/>
    </row>
    <row r="56" spans="1:7" s="3" customFormat="1" ht="21.6" x14ac:dyDescent="0.7">
      <c r="A56" s="16">
        <v>53</v>
      </c>
      <c r="B56" s="17">
        <v>385.98</v>
      </c>
      <c r="C56" s="17">
        <v>386.2</v>
      </c>
      <c r="D56" s="18">
        <f t="shared" si="1"/>
        <v>219.99999999997044</v>
      </c>
      <c r="E56" s="18" t="s">
        <v>23</v>
      </c>
      <c r="F56" s="19">
        <v>1.5</v>
      </c>
      <c r="G56" s="20"/>
    </row>
    <row r="57" spans="1:7" s="3" customFormat="1" ht="21.6" x14ac:dyDescent="0.7">
      <c r="A57" s="16">
        <v>54</v>
      </c>
      <c r="B57" s="17">
        <v>388.96</v>
      </c>
      <c r="C57" s="17">
        <v>389</v>
      </c>
      <c r="D57" s="18">
        <f t="shared" si="1"/>
        <v>40.000000000020464</v>
      </c>
      <c r="E57" s="18" t="s">
        <v>23</v>
      </c>
      <c r="F57" s="19">
        <v>1.5</v>
      </c>
      <c r="G57" s="20"/>
    </row>
    <row r="58" spans="1:7" s="3" customFormat="1" ht="21.6" x14ac:dyDescent="0.7">
      <c r="A58" s="16">
        <v>55</v>
      </c>
      <c r="B58" s="17">
        <v>389.02</v>
      </c>
      <c r="C58" s="17">
        <v>389.06</v>
      </c>
      <c r="D58" s="18">
        <f t="shared" si="1"/>
        <v>40.000000000020464</v>
      </c>
      <c r="E58" s="18" t="s">
        <v>23</v>
      </c>
      <c r="F58" s="19">
        <v>1.5</v>
      </c>
      <c r="G58" s="20"/>
    </row>
    <row r="59" spans="1:7" s="3" customFormat="1" ht="21.6" x14ac:dyDescent="0.7">
      <c r="A59" s="16">
        <v>56</v>
      </c>
      <c r="B59" s="17">
        <v>391.02</v>
      </c>
      <c r="C59" s="17">
        <v>391.15</v>
      </c>
      <c r="D59" s="18">
        <f t="shared" si="1"/>
        <v>129.99999999999545</v>
      </c>
      <c r="E59" s="18" t="s">
        <v>23</v>
      </c>
      <c r="F59" s="19">
        <v>1.5</v>
      </c>
      <c r="G59" s="20"/>
    </row>
    <row r="60" spans="1:7" s="3" customFormat="1" ht="21.6" x14ac:dyDescent="0.7">
      <c r="A60" s="16">
        <v>57</v>
      </c>
      <c r="B60" s="17">
        <v>391.18</v>
      </c>
      <c r="C60" s="17">
        <v>391.28</v>
      </c>
      <c r="D60" s="18">
        <f t="shared" si="1"/>
        <v>99.999999999965894</v>
      </c>
      <c r="E60" s="18" t="s">
        <v>23</v>
      </c>
      <c r="F60" s="19">
        <v>1.5</v>
      </c>
      <c r="G60" s="20"/>
    </row>
    <row r="61" spans="1:7" s="3" customFormat="1" ht="21.6" x14ac:dyDescent="0.7">
      <c r="A61" s="16">
        <v>58</v>
      </c>
      <c r="B61" s="17">
        <v>393.9</v>
      </c>
      <c r="C61" s="17">
        <v>393.98</v>
      </c>
      <c r="D61" s="18">
        <f t="shared" si="1"/>
        <v>80.000000000040927</v>
      </c>
      <c r="E61" s="18" t="s">
        <v>23</v>
      </c>
      <c r="F61" s="19">
        <v>1.5</v>
      </c>
      <c r="G61" s="20"/>
    </row>
    <row r="62" spans="1:7" s="3" customFormat="1" ht="21.6" x14ac:dyDescent="0.7">
      <c r="A62" s="16">
        <v>59</v>
      </c>
      <c r="B62" s="17">
        <v>394.02</v>
      </c>
      <c r="C62" s="17">
        <v>394.12</v>
      </c>
      <c r="D62" s="18">
        <f t="shared" si="1"/>
        <v>100.00000000002274</v>
      </c>
      <c r="E62" s="18" t="s">
        <v>23</v>
      </c>
      <c r="F62" s="19">
        <v>1.5</v>
      </c>
      <c r="G62" s="20"/>
    </row>
    <row r="63" spans="1:7" s="3" customFormat="1" ht="21.6" x14ac:dyDescent="0.7">
      <c r="A63" s="16">
        <v>60</v>
      </c>
      <c r="B63" s="17">
        <v>397.3</v>
      </c>
      <c r="C63" s="17">
        <v>397.58</v>
      </c>
      <c r="D63" s="18">
        <f t="shared" si="1"/>
        <v>279.99999999997272</v>
      </c>
      <c r="E63" s="18" t="s">
        <v>23</v>
      </c>
      <c r="F63" s="19">
        <v>1.5</v>
      </c>
      <c r="G63" s="20"/>
    </row>
    <row r="64" spans="1:7" s="3" customFormat="1" ht="21.6" x14ac:dyDescent="0.7">
      <c r="A64" s="16">
        <v>61</v>
      </c>
      <c r="B64" s="17">
        <v>397.61</v>
      </c>
      <c r="C64" s="17">
        <v>397.66</v>
      </c>
      <c r="D64" s="18">
        <f t="shared" si="1"/>
        <v>50.000000000011369</v>
      </c>
      <c r="E64" s="18" t="s">
        <v>23</v>
      </c>
      <c r="F64" s="19">
        <v>1.5</v>
      </c>
      <c r="G64" s="20"/>
    </row>
    <row r="65" spans="1:7" s="3" customFormat="1" ht="21.6" x14ac:dyDescent="0.7">
      <c r="A65" s="16">
        <v>62</v>
      </c>
      <c r="B65" s="17">
        <v>397.84</v>
      </c>
      <c r="C65" s="17">
        <v>397.95</v>
      </c>
      <c r="D65" s="18">
        <f t="shared" si="1"/>
        <v>110.00000000001364</v>
      </c>
      <c r="E65" s="18" t="s">
        <v>23</v>
      </c>
      <c r="F65" s="19">
        <v>1.5</v>
      </c>
      <c r="G65" s="20"/>
    </row>
    <row r="66" spans="1:7" s="3" customFormat="1" ht="21.6" x14ac:dyDescent="0.7">
      <c r="A66" s="16">
        <v>63</v>
      </c>
      <c r="B66" s="17">
        <v>397.98</v>
      </c>
      <c r="C66" s="17">
        <v>398.68</v>
      </c>
      <c r="D66" s="18">
        <f t="shared" si="1"/>
        <v>699.99999999998863</v>
      </c>
      <c r="E66" s="18" t="s">
        <v>23</v>
      </c>
      <c r="F66" s="19">
        <v>1.5</v>
      </c>
      <c r="G66" s="20"/>
    </row>
    <row r="67" spans="1:7" s="3" customFormat="1" ht="21.6" x14ac:dyDescent="0.7">
      <c r="A67" s="16">
        <v>64</v>
      </c>
      <c r="B67" s="17">
        <v>399.38</v>
      </c>
      <c r="C67" s="17">
        <v>399.44</v>
      </c>
      <c r="D67" s="18">
        <f t="shared" si="1"/>
        <v>60.000000000002274</v>
      </c>
      <c r="E67" s="18" t="s">
        <v>23</v>
      </c>
      <c r="F67" s="19">
        <v>1.5</v>
      </c>
      <c r="G67" s="20"/>
    </row>
    <row r="68" spans="1:7" s="3" customFormat="1" ht="21.6" x14ac:dyDescent="0.7">
      <c r="A68" s="16">
        <v>65</v>
      </c>
      <c r="B68" s="17">
        <v>405.6</v>
      </c>
      <c r="C68" s="17">
        <v>406.68</v>
      </c>
      <c r="D68" s="18">
        <f t="shared" ref="D68:D73" si="2">(C68-B68)*1000</f>
        <v>1079.9999999999841</v>
      </c>
      <c r="E68" s="18" t="s">
        <v>23</v>
      </c>
      <c r="F68" s="19">
        <v>1.5</v>
      </c>
      <c r="G68" s="20"/>
    </row>
    <row r="69" spans="1:7" s="3" customFormat="1" ht="21.6" x14ac:dyDescent="0.7">
      <c r="A69" s="16">
        <v>66</v>
      </c>
      <c r="B69" s="17">
        <v>405.78</v>
      </c>
      <c r="C69" s="17">
        <v>405.85</v>
      </c>
      <c r="D69" s="18">
        <f t="shared" si="2"/>
        <v>70.000000000050022</v>
      </c>
      <c r="E69" s="18" t="s">
        <v>24</v>
      </c>
      <c r="F69" s="19">
        <v>1.5</v>
      </c>
      <c r="G69" s="20"/>
    </row>
    <row r="70" spans="1:7" s="3" customFormat="1" ht="21.6" x14ac:dyDescent="0.7">
      <c r="A70" s="16">
        <v>67</v>
      </c>
      <c r="B70" s="17">
        <v>406.02</v>
      </c>
      <c r="C70" s="17">
        <v>406.15</v>
      </c>
      <c r="D70" s="18">
        <f t="shared" si="2"/>
        <v>129.99999999999545</v>
      </c>
      <c r="E70" s="18" t="s">
        <v>25</v>
      </c>
      <c r="F70" s="19">
        <v>1.5</v>
      </c>
      <c r="G70" s="20"/>
    </row>
    <row r="71" spans="1:7" s="3" customFormat="1" ht="21.6" x14ac:dyDescent="0.7">
      <c r="A71" s="16">
        <v>68</v>
      </c>
      <c r="B71" s="17">
        <v>407</v>
      </c>
      <c r="C71" s="17">
        <v>407.18</v>
      </c>
      <c r="D71" s="18">
        <f t="shared" si="2"/>
        <v>180.00000000000682</v>
      </c>
      <c r="E71" s="18" t="s">
        <v>23</v>
      </c>
      <c r="F71" s="19">
        <v>1.5</v>
      </c>
      <c r="G71" s="20"/>
    </row>
    <row r="72" spans="1:7" s="3" customFormat="1" ht="21.6" x14ac:dyDescent="0.7">
      <c r="A72" s="16">
        <v>69</v>
      </c>
      <c r="B72" s="17">
        <v>410.58</v>
      </c>
      <c r="C72" s="17">
        <v>410.76</v>
      </c>
      <c r="D72" s="18">
        <f t="shared" si="2"/>
        <v>180.00000000000682</v>
      </c>
      <c r="E72" s="18" t="s">
        <v>23</v>
      </c>
      <c r="F72" s="19">
        <v>1.5</v>
      </c>
      <c r="G72" s="20"/>
    </row>
    <row r="73" spans="1:7" s="3" customFormat="1" ht="22.25" thickBot="1" x14ac:dyDescent="0.75">
      <c r="A73" s="16">
        <v>70</v>
      </c>
      <c r="B73" s="29">
        <v>410.8</v>
      </c>
      <c r="C73" s="29">
        <v>410.94</v>
      </c>
      <c r="D73" s="30">
        <f t="shared" si="2"/>
        <v>139.99999999998636</v>
      </c>
      <c r="E73" s="18" t="s">
        <v>23</v>
      </c>
      <c r="F73" s="19">
        <v>1.5</v>
      </c>
      <c r="G73" s="20"/>
    </row>
    <row r="74" spans="1:7" ht="15.75" thickBot="1" x14ac:dyDescent="0.35">
      <c r="B74" s="42" t="s">
        <v>7</v>
      </c>
      <c r="C74" s="43"/>
      <c r="D74" s="44">
        <f>SUM(D4:D73)</f>
        <v>19150.000000000204</v>
      </c>
      <c r="E74" s="21"/>
    </row>
  </sheetData>
  <autoFilter ref="A3:G3" xr:uid="{00000000-0001-0000-0000-000000000000}"/>
  <mergeCells count="2">
    <mergeCell ref="A1:G1"/>
    <mergeCell ref="B2:C2"/>
  </mergeCells>
  <printOptions horizontalCentered="1"/>
  <pageMargins left="0.59055118110236227" right="0.59055118110236227" top="0.59055118110236227" bottom="0.59055118110236227" header="0.31496062992125984" footer="0.31496062992125984"/>
  <pageSetup paperSize="9" scale="95" fitToHeight="2" orientation="portrait"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BOQ </vt:lpstr>
      <vt:lpstr>MB</vt:lpstr>
      <vt:lpstr>'BOQ '!Print_Area</vt:lpstr>
      <vt:lpstr>MB!Print_Area</vt:lpstr>
      <vt:lpstr>MB!Print_Titles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Ajay Mishra</dc:creator>
  <cp:lastModifiedBy>Sanjeev Kumar Sharma</cp:lastModifiedBy>
  <cp:lastPrinted>2026-02-26T07:40:37Z</cp:lastPrinted>
  <dcterms:created xsi:type="dcterms:W3CDTF">2025-07-21T09:59:32Z</dcterms:created>
  <dcterms:modified xsi:type="dcterms:W3CDTF">2026-02-26T07:41:09Z</dcterms:modified>
</cp:coreProperties>
</file>